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ng\Desktop\Datoria publica\Daniel\Situatia finantarilor rambursabile 30.06.2025\"/>
    </mc:Choice>
  </mc:AlternateContent>
  <bookViews>
    <workbookView xWindow="0" yWindow="0" windowWidth="28800" windowHeight="119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1" i="1"/>
  <c r="I8" i="1"/>
  <c r="I10" i="1" l="1"/>
  <c r="H10" i="1"/>
  <c r="J9" i="1"/>
  <c r="J8" i="1"/>
  <c r="I7" i="1"/>
  <c r="H7" i="1"/>
  <c r="J6" i="1"/>
  <c r="J5" i="1"/>
  <c r="J10" i="1" l="1"/>
  <c r="J7" i="1"/>
</calcChain>
</file>

<file path=xl/sharedStrings.xml><?xml version="1.0" encoding="utf-8"?>
<sst xmlns="http://schemas.openxmlformats.org/spreadsheetml/2006/main" count="37" uniqueCount="36">
  <si>
    <t>Finanţator</t>
  </si>
  <si>
    <t>Valoare finanţare rambursabilă (în valuta de contract)</t>
  </si>
  <si>
    <t>Destinaţie finanţare rambursabilă</t>
  </si>
  <si>
    <t>Data contractării / garantării finanţării</t>
  </si>
  <si>
    <t>Durată finanţare rambursabilă</t>
  </si>
  <si>
    <t>perioada            de graţie</t>
  </si>
  <si>
    <t>perioada de rambursare</t>
  </si>
  <si>
    <t>CEC Bank S.A.</t>
  </si>
  <si>
    <t>Refinantare datorie publica locala</t>
  </si>
  <si>
    <t xml:space="preserve"> -</t>
  </si>
  <si>
    <t>10 ani                   (2017-2027)</t>
  </si>
  <si>
    <t>Investiții proprii și cofinanțare proiecte finanțate din fonduri externe nerambursabile</t>
  </si>
  <si>
    <t>2 ani                   (2022-2024)</t>
  </si>
  <si>
    <t>8 ani                   (2024-2032)</t>
  </si>
  <si>
    <t>Total RON</t>
  </si>
  <si>
    <t>Banca Europeană de Investiţii</t>
  </si>
  <si>
    <t>6.473.500 euro</t>
  </si>
  <si>
    <t>Credit Investitii (proiect ISPA)</t>
  </si>
  <si>
    <t>5 ani                           (2007-2012)</t>
  </si>
  <si>
    <t>20 ani              (2012-2032)</t>
  </si>
  <si>
    <t>BCR S.A.</t>
  </si>
  <si>
    <t>8.387.702 EUR</t>
  </si>
  <si>
    <t>Preluare sold credit DEXIA Kommunalk Credit Bank AG</t>
  </si>
  <si>
    <t>13 ani                           (2020-2033)</t>
  </si>
  <si>
    <t>Total EUR</t>
  </si>
  <si>
    <t>Procent dobanda</t>
  </si>
  <si>
    <t>ROBOR 6M + 0,75%</t>
  </si>
  <si>
    <t>ROBOR 3M + 1,75%</t>
  </si>
  <si>
    <t>EURIBOR 1M+1,9%</t>
  </si>
  <si>
    <t>4,914 %                                   4,239 %                       4,009 %</t>
  </si>
  <si>
    <t>Situatia creditelor contractate de Consiliul Judetean Dambovita la data de 30.06.2025</t>
  </si>
  <si>
    <t>Suma trasa din credit la data de 30.06.2025</t>
  </si>
  <si>
    <t>Suma rambursata la data de 30.06.2025</t>
  </si>
  <si>
    <t>Sold credit la data de 30.06.2025</t>
  </si>
  <si>
    <t>Sold total credite la data de 30.06.2025 (RON)</t>
  </si>
  <si>
    <t>Echivalent RON la curs BNR 30.06.2025 : 5,0777 RON/EUR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</si>
</sst>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 &quot;[$lei-418]"/>
  </numFmts>
  <fonts count="7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/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vertical="center" wrapText="1"/>
    </xf>
    <xf numFmtId="3" fontId="0" fillId="0" borderId="5" xfId="0" applyNumberForma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" fontId="0" fillId="0" borderId="14" xfId="0" applyNumberFormat="1" applyBorder="1" applyAlignment="1">
      <alignment vertical="center" wrapText="1"/>
    </xf>
    <xf numFmtId="3" fontId="0" fillId="0" borderId="15" xfId="0" applyNumberFormat="1" applyBorder="1" applyAlignment="1">
      <alignment vertical="center" wrapText="1"/>
    </xf>
    <xf numFmtId="3" fontId="6" fillId="2" borderId="14" xfId="0" applyNumberFormat="1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3" fontId="0" fillId="0" borderId="9" xfId="0" applyNumberFormat="1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  <xf numFmtId="3" fontId="6" fillId="2" borderId="19" xfId="0" applyNumberFormat="1" applyFont="1" applyFill="1" applyBorder="1" applyAlignment="1">
      <alignment vertical="center" wrapText="1"/>
    </xf>
    <xf numFmtId="3" fontId="6" fillId="3" borderId="19" xfId="0" applyNumberFormat="1" applyFont="1" applyFill="1" applyBorder="1" applyAlignment="1">
      <alignment vertical="center" wrapText="1"/>
    </xf>
    <xf numFmtId="3" fontId="0" fillId="0" borderId="0" xfId="0" applyNumberForma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J13" sqref="J13"/>
    </sheetView>
  </sheetViews>
  <sheetFormatPr defaultRowHeight="15" x14ac:dyDescent="0.25"/>
  <cols>
    <col min="1" max="1" width="8.85546875" style="2" bestFit="1" customWidth="1"/>
    <col min="2" max="3" width="11.7109375" style="2" customWidth="1"/>
    <col min="4" max="4" width="14.7109375" style="2" customWidth="1"/>
    <col min="5" max="5" width="10.140625" style="2" customWidth="1"/>
    <col min="6" max="6" width="10.7109375" style="2" customWidth="1"/>
    <col min="7" max="7" width="10.5703125" style="2" customWidth="1"/>
    <col min="8" max="8" width="11.85546875" style="2" customWidth="1"/>
    <col min="9" max="9" width="10.28515625" style="2" customWidth="1"/>
    <col min="10" max="10" width="12.140625" style="2" customWidth="1"/>
    <col min="11" max="11" width="11.5703125" style="2" bestFit="1" customWidth="1"/>
    <col min="12" max="16384" width="9.140625" style="2"/>
  </cols>
  <sheetData>
    <row r="1" spans="1:11" ht="18.75" x14ac:dyDescent="0.3">
      <c r="A1" s="1" t="s">
        <v>30</v>
      </c>
    </row>
    <row r="2" spans="1:11" ht="15.75" thickBot="1" x14ac:dyDescent="0.3"/>
    <row r="3" spans="1:11" ht="32.25" customHeight="1" x14ac:dyDescent="0.25">
      <c r="A3" s="42" t="s">
        <v>0</v>
      </c>
      <c r="B3" s="44" t="s">
        <v>1</v>
      </c>
      <c r="C3" s="44" t="s">
        <v>25</v>
      </c>
      <c r="D3" s="44" t="s">
        <v>2</v>
      </c>
      <c r="E3" s="44" t="s">
        <v>3</v>
      </c>
      <c r="F3" s="44" t="s">
        <v>4</v>
      </c>
      <c r="G3" s="46"/>
      <c r="H3" s="28" t="s">
        <v>31</v>
      </c>
      <c r="I3" s="47" t="s">
        <v>32</v>
      </c>
      <c r="J3" s="28" t="s">
        <v>33</v>
      </c>
    </row>
    <row r="4" spans="1:11" ht="23.25" thickBot="1" x14ac:dyDescent="0.3">
      <c r="A4" s="43"/>
      <c r="B4" s="45"/>
      <c r="C4" s="45"/>
      <c r="D4" s="45"/>
      <c r="E4" s="45"/>
      <c r="F4" s="3" t="s">
        <v>5</v>
      </c>
      <c r="G4" s="4" t="s">
        <v>6</v>
      </c>
      <c r="H4" s="29"/>
      <c r="I4" s="48"/>
      <c r="J4" s="29"/>
    </row>
    <row r="5" spans="1:11" ht="22.5" x14ac:dyDescent="0.25">
      <c r="A5" s="5" t="s">
        <v>7</v>
      </c>
      <c r="B5" s="6">
        <v>57164318</v>
      </c>
      <c r="C5" s="6" t="s">
        <v>26</v>
      </c>
      <c r="D5" s="7" t="s">
        <v>8</v>
      </c>
      <c r="E5" s="8">
        <v>42908</v>
      </c>
      <c r="F5" s="7" t="s">
        <v>9</v>
      </c>
      <c r="G5" s="9" t="s">
        <v>10</v>
      </c>
      <c r="H5" s="10">
        <v>55761494.369999997</v>
      </c>
      <c r="I5" s="11">
        <v>44515478.890000001</v>
      </c>
      <c r="J5" s="10">
        <f>H5-I5</f>
        <v>11246015.479999997</v>
      </c>
      <c r="K5" s="27"/>
    </row>
    <row r="6" spans="1:11" ht="57" thickBot="1" x14ac:dyDescent="0.3">
      <c r="A6" s="12" t="s">
        <v>7</v>
      </c>
      <c r="B6" s="13">
        <v>60000000</v>
      </c>
      <c r="C6" s="13" t="s">
        <v>27</v>
      </c>
      <c r="D6" s="14" t="s">
        <v>11</v>
      </c>
      <c r="E6" s="15">
        <v>44693</v>
      </c>
      <c r="F6" s="16" t="s">
        <v>12</v>
      </c>
      <c r="G6" s="16" t="s">
        <v>13</v>
      </c>
      <c r="H6" s="17">
        <v>59997451.460000001</v>
      </c>
      <c r="I6" s="18">
        <v>7412020.0700000003</v>
      </c>
      <c r="J6" s="17">
        <f>H6-I6</f>
        <v>52585431.390000001</v>
      </c>
    </row>
    <row r="7" spans="1:11" ht="16.5" thickBot="1" x14ac:dyDescent="0.3">
      <c r="A7" s="30" t="s">
        <v>14</v>
      </c>
      <c r="B7" s="31"/>
      <c r="C7" s="31"/>
      <c r="D7" s="31"/>
      <c r="E7" s="31"/>
      <c r="F7" s="31"/>
      <c r="G7" s="32"/>
      <c r="H7" s="19">
        <f>SUM(H5:H6)</f>
        <v>115758945.83</v>
      </c>
      <c r="I7" s="19">
        <f t="shared" ref="I7:J7" si="0">SUM(I5:I6)</f>
        <v>51927498.960000001</v>
      </c>
      <c r="J7" s="19">
        <f t="shared" si="0"/>
        <v>63831446.869999997</v>
      </c>
    </row>
    <row r="8" spans="1:11" ht="33.75" x14ac:dyDescent="0.25">
      <c r="A8" s="5" t="s">
        <v>15</v>
      </c>
      <c r="B8" s="7" t="s">
        <v>16</v>
      </c>
      <c r="C8" s="7" t="s">
        <v>29</v>
      </c>
      <c r="D8" s="7" t="s">
        <v>17</v>
      </c>
      <c r="E8" s="8">
        <v>39309</v>
      </c>
      <c r="F8" s="7" t="s">
        <v>18</v>
      </c>
      <c r="G8" s="9" t="s">
        <v>19</v>
      </c>
      <c r="H8" s="10">
        <v>6473500</v>
      </c>
      <c r="I8" s="11">
        <f>4258881.75+170355.27</f>
        <v>4429237.0199999996</v>
      </c>
      <c r="J8" s="10">
        <f>H8-I8</f>
        <v>2044262.9800000004</v>
      </c>
    </row>
    <row r="9" spans="1:11" ht="34.5" thickBot="1" x14ac:dyDescent="0.3">
      <c r="A9" s="20" t="s">
        <v>20</v>
      </c>
      <c r="B9" s="21" t="s">
        <v>21</v>
      </c>
      <c r="C9" s="21" t="s">
        <v>28</v>
      </c>
      <c r="D9" s="21" t="s">
        <v>22</v>
      </c>
      <c r="E9" s="22">
        <v>43896</v>
      </c>
      <c r="F9" s="21"/>
      <c r="G9" s="21" t="s">
        <v>23</v>
      </c>
      <c r="H9" s="23">
        <v>8387702</v>
      </c>
      <c r="I9" s="24">
        <v>3261883.89</v>
      </c>
      <c r="J9" s="23">
        <f>H9-I9</f>
        <v>5125818.1099999994</v>
      </c>
    </row>
    <row r="10" spans="1:11" ht="16.5" thickBot="1" x14ac:dyDescent="0.3">
      <c r="A10" s="33" t="s">
        <v>24</v>
      </c>
      <c r="B10" s="34"/>
      <c r="C10" s="34"/>
      <c r="D10" s="34"/>
      <c r="E10" s="34"/>
      <c r="F10" s="34"/>
      <c r="G10" s="35"/>
      <c r="H10" s="25">
        <f>SUM(H8:H9)</f>
        <v>14861202</v>
      </c>
      <c r="I10" s="25">
        <f t="shared" ref="I10" si="1">SUM(I8:I9)</f>
        <v>7691120.9100000001</v>
      </c>
      <c r="J10" s="25">
        <f>SUM(J8:J9)</f>
        <v>7170081.0899999999</v>
      </c>
    </row>
    <row r="11" spans="1:11" ht="16.5" thickBot="1" x14ac:dyDescent="0.3">
      <c r="A11" s="36" t="s">
        <v>35</v>
      </c>
      <c r="B11" s="37"/>
      <c r="C11" s="37"/>
      <c r="D11" s="37"/>
      <c r="E11" s="37"/>
      <c r="F11" s="37"/>
      <c r="G11" s="37"/>
      <c r="H11" s="37"/>
      <c r="I11" s="38"/>
      <c r="J11" s="25">
        <f>J10*5.0777</f>
        <v>36407520.750693001</v>
      </c>
    </row>
    <row r="12" spans="1:11" ht="16.5" thickBot="1" x14ac:dyDescent="0.3">
      <c r="A12" s="39" t="s">
        <v>34</v>
      </c>
      <c r="B12" s="40"/>
      <c r="C12" s="40"/>
      <c r="D12" s="40"/>
      <c r="E12" s="40"/>
      <c r="F12" s="40"/>
      <c r="G12" s="40"/>
      <c r="H12" s="40"/>
      <c r="I12" s="41"/>
      <c r="J12" s="26">
        <f>J11+J7</f>
        <v>100238967.620693</v>
      </c>
    </row>
  </sheetData>
  <mergeCells count="13">
    <mergeCell ref="J3:J4"/>
    <mergeCell ref="A7:G7"/>
    <mergeCell ref="A10:G10"/>
    <mergeCell ref="A11:I11"/>
    <mergeCell ref="A12:I12"/>
    <mergeCell ref="A3:A4"/>
    <mergeCell ref="B3:B4"/>
    <mergeCell ref="D3:D4"/>
    <mergeCell ref="E3:E4"/>
    <mergeCell ref="F3:G3"/>
    <mergeCell ref="H3:H4"/>
    <mergeCell ref="I3:I4"/>
    <mergeCell ref="C3:C4"/>
  </mergeCells>
  <pageMargins left="0.70866141732283472" right="0.70866141732283472" top="0.74803149606299213" bottom="0.74803149606299213" header="0.31496062992125984" footer="0.31496062992125984"/>
  <pageSetup paperSize="9" scale="110" orientation="landscape" r:id="rId1"/>
  <ignoredErrors>
    <ignoredError sqref="J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 Gagiu</dc:creator>
  <cp:lastModifiedBy>Alin Gagiu</cp:lastModifiedBy>
  <cp:lastPrinted>2025-02-19T13:01:39Z</cp:lastPrinted>
  <dcterms:created xsi:type="dcterms:W3CDTF">2023-03-06T07:50:48Z</dcterms:created>
  <dcterms:modified xsi:type="dcterms:W3CDTF">2025-07-10T07:56:44Z</dcterms:modified>
</cp:coreProperties>
</file>